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8" sheetId="1" r:id="rId1"/>
  </sheets>
  <calcPr calcId="125725" refMode="R1C1"/>
</workbook>
</file>

<file path=xl/calcChain.xml><?xml version="1.0" encoding="utf-8"?>
<calcChain xmlns="http://schemas.openxmlformats.org/spreadsheetml/2006/main">
  <c r="F42" i="1"/>
  <c r="E46" s="1"/>
  <c r="E47" s="1"/>
  <c r="E26"/>
  <c r="D26"/>
  <c r="H25"/>
  <c r="G25"/>
  <c r="H24"/>
  <c r="G24"/>
  <c r="H23"/>
  <c r="G23"/>
  <c r="H22"/>
  <c r="G22"/>
  <c r="H21"/>
  <c r="G21"/>
  <c r="F20"/>
  <c r="H20" s="1"/>
  <c r="H19"/>
  <c r="G19"/>
  <c r="H18"/>
  <c r="G18"/>
  <c r="H17"/>
  <c r="G17"/>
  <c r="H16"/>
  <c r="G16"/>
  <c r="H15"/>
  <c r="G15"/>
  <c r="H14"/>
  <c r="G14"/>
  <c r="F13"/>
  <c r="G13" s="1"/>
  <c r="F12"/>
  <c r="G12" s="1"/>
  <c r="H11"/>
  <c r="F11"/>
  <c r="G11" s="1"/>
  <c r="G10"/>
  <c r="F10"/>
  <c r="H10" s="1"/>
  <c r="F9"/>
  <c r="G9" s="1"/>
  <c r="H12" l="1"/>
  <c r="G20"/>
  <c r="G26" s="1"/>
  <c r="H9"/>
  <c r="H13"/>
  <c r="F26"/>
  <c r="H26" l="1"/>
</calcChain>
</file>

<file path=xl/sharedStrings.xml><?xml version="1.0" encoding="utf-8"?>
<sst xmlns="http://schemas.openxmlformats.org/spreadsheetml/2006/main" count="83" uniqueCount="58">
  <si>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</si>
  <si>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</si>
  <si>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</si>
  <si>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</si>
  <si>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</si>
  <si>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</si>
  <si>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</si>
  <si>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</si>
  <si>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</si>
  <si>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</si>
  <si>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</si>
  <si>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</si>
  <si>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</si>
  <si>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</si>
  <si>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</si>
  <si>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</si>
  <si>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</si>
  <si>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</si>
  <si>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</si>
  <si>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</si>
  <si>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</si>
  <si>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</si>
  <si>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</si>
  <si>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</si>
  <si>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</si>
  <si>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</si>
  <si>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</si>
  <si>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</si>
  <si>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</si>
  <si>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</si>
  <si>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</si>
  <si>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</si>
  <si>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 xml:space="preserve"> тыс. руб.</t>
  </si>
  <si>
    <t>Итого:</t>
  </si>
  <si>
    <t>Выплаты с текущего ремонта</t>
  </si>
  <si>
    <t>Выполнено по т/ремонту</t>
  </si>
  <si>
    <t xml:space="preserve">Генеральный директор ООО "НЖК"                                      Сечина М.В.   </t>
  </si>
  <si>
    <t>ХВС в ГВС (НГВК)</t>
  </si>
  <si>
    <t>Покос травы</t>
  </si>
  <si>
    <t>Утилизация ртутьсодержащих ламп</t>
  </si>
  <si>
    <t>Задолженность по кварплате и текущему ремонту на 01.01.17г.(+долг,     -переплата</t>
  </si>
  <si>
    <t>Задолженность по кварплате и текущему ремонту за 2018 г. на 01.01.17г.(+долг,       -переплата)</t>
  </si>
  <si>
    <t>Всего задолженность по кварплате и текущему ремонту на 01.01.18г.(с учетом долга на начало года)</t>
  </si>
  <si>
    <t>ХВС для содержания общ. имущества МКД</t>
  </si>
  <si>
    <t>ГВС  для содержания общ. имущества МКД</t>
  </si>
  <si>
    <t>Повышающий коэфф.при отсутствии ИПУ по ГВС(ХВС в ГВС)</t>
  </si>
  <si>
    <t>Повышающий коэфф.при отсутствии ИПУ по ХВС</t>
  </si>
  <si>
    <t xml:space="preserve">Затраты произведенные по работе с ГИС ЖКХ </t>
  </si>
  <si>
    <t>Задолженность по текущему ремонту на 01.01.2018</t>
  </si>
  <si>
    <t>Отчет о доходах и расходах за 2018 год по жилому дому ул.Мира 3</t>
  </si>
  <si>
    <t>Основные показатели жилого дома за 2018 год</t>
  </si>
  <si>
    <t>Перечень работ по текущему ремонту  в 2018г.</t>
  </si>
  <si>
    <t>Монтаж прожектора светодеодного СДО -5 100Вт</t>
  </si>
  <si>
    <t>Локальный ремонт кровли над кв.№ 40</t>
  </si>
  <si>
    <t>Настройка и сдача в г/п расходомера ПРЭМ</t>
  </si>
  <si>
    <t>Замена элементов питания</t>
  </si>
  <si>
    <t>Оплачено за т/ремонт 2018</t>
  </si>
  <si>
    <t>Задолженность по текущему ремонту на 01.01.2019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</si>
</sst>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0" xfId="0" applyFill="1" applyBorder="1"/>
    <xf numFmtId="164" fontId="0" fillId="2" borderId="5" xfId="0" applyNumberForma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2" xfId="0" applyFill="1" applyBorder="1"/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/>
    <xf numFmtId="2" fontId="3" fillId="2" borderId="15" xfId="0" applyNumberFormat="1" applyFont="1" applyFill="1" applyBorder="1" applyAlignment="1">
      <alignment horizontal="center"/>
    </xf>
    <xf numFmtId="2" fontId="3" fillId="2" borderId="16" xfId="0" applyNumberFormat="1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13" xfId="0" applyFont="1" applyFill="1" applyBorder="1" applyAlignment="1">
      <alignment horizontal="center"/>
    </xf>
    <xf numFmtId="0" fontId="0" fillId="2" borderId="15" xfId="0" applyFill="1" applyBorder="1"/>
    <xf numFmtId="0" fontId="0" fillId="2" borderId="15" xfId="0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2" borderId="16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2" fontId="5" fillId="0" borderId="6" xfId="0" applyNumberFormat="1" applyFont="1" applyBorder="1" applyAlignment="1">
      <alignment wrapText="1"/>
    </xf>
    <xf numFmtId="0" fontId="4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2" fontId="5" fillId="0" borderId="20" xfId="0" applyNumberFormat="1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5" fillId="0" borderId="15" xfId="0" applyFont="1" applyBorder="1" applyAlignment="1">
      <alignment wrapText="1"/>
    </xf>
    <xf numFmtId="2" fontId="4" fillId="0" borderId="16" xfId="0" applyNumberFormat="1" applyFont="1" applyBorder="1" applyAlignment="1">
      <alignment wrapText="1"/>
    </xf>
    <xf numFmtId="0" fontId="0" fillId="2" borderId="1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1" xfId="0" applyFont="1" applyFill="1" applyBorder="1"/>
    <xf numFmtId="0" fontId="1" fillId="2" borderId="12" xfId="0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1" fillId="2" borderId="2" xfId="0" applyFont="1" applyFill="1" applyBorder="1" applyAlignment="1">
      <alignment horizontal="center"/>
    </xf>
    <xf numFmtId="0" fontId="3" fillId="2" borderId="0" xfId="0" applyFont="1" applyFill="1"/>
    <xf numFmtId="164" fontId="1" fillId="2" borderId="16" xfId="0" applyNumberFormat="1" applyFont="1" applyFill="1" applyBorder="1"/>
    <xf numFmtId="2" fontId="1" fillId="2" borderId="16" xfId="0" applyNumberFormat="1" applyFont="1" applyFill="1" applyBorder="1"/>
    <xf numFmtId="0" fontId="6" fillId="0" borderId="0" xfId="0" applyNumberFormat="1" applyFont="1" applyAlignment="1">
      <alignment horizontal="left" wrapText="1"/>
    </xf>
    <xf numFmtId="164" fontId="0" fillId="2" borderId="11" xfId="0" applyNumberFormat="1" applyFont="1" applyFill="1" applyBorder="1" applyAlignment="1">
      <alignment horizontal="center"/>
    </xf>
    <xf numFmtId="0" fontId="0" fillId="2" borderId="0" xfId="0" applyFill="1"/>
    <xf numFmtId="0" fontId="0" fillId="0" borderId="5" xfId="0" applyBorder="1"/>
    <xf numFmtId="0" fontId="0" fillId="2" borderId="21" xfId="0" applyFont="1" applyFill="1" applyBorder="1" applyAlignment="1">
      <alignment horizontal="center"/>
    </xf>
    <xf numFmtId="0" fontId="0" fillId="0" borderId="1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5" fillId="0" borderId="22" xfId="0" applyFont="1" applyBorder="1" applyAlignment="1">
      <alignment horizontal="left" wrapText="1"/>
    </xf>
    <xf numFmtId="0" fontId="5" fillId="0" borderId="23" xfId="0" applyFont="1" applyBorder="1" applyAlignment="1">
      <alignment horizontal="left" wrapText="1"/>
    </xf>
    <xf numFmtId="0" fontId="5" fillId="0" borderId="24" xfId="0" applyFont="1" applyBorder="1" applyAlignment="1">
      <alignment horizontal="left" wrapText="1"/>
    </xf>
    <xf numFmtId="0" fontId="5" fillId="0" borderId="10" xfId="0" applyFont="1" applyBorder="1" applyAlignment="1">
      <alignment horizontal="left" wrapText="1"/>
    </xf>
    <xf numFmtId="0" fontId="0" fillId="2" borderId="18" xfId="0" applyFont="1" applyFill="1" applyBorder="1" applyAlignment="1">
      <alignment horizontal="center"/>
    </xf>
    <xf numFmtId="0" fontId="0" fillId="2" borderId="23" xfId="0" applyFill="1" applyBorder="1"/>
    <xf numFmtId="164" fontId="0" fillId="2" borderId="22" xfId="0" applyNumberFormat="1" applyFont="1" applyFill="1" applyBorder="1" applyAlignment="1">
      <alignment horizontal="center"/>
    </xf>
    <xf numFmtId="164" fontId="0" fillId="2" borderId="25" xfId="0" applyNumberFormat="1" applyFont="1" applyFill="1" applyBorder="1" applyAlignment="1">
      <alignment horizontal="center"/>
    </xf>
    <xf numFmtId="2" fontId="0" fillId="2" borderId="2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285"/>
  <sheetViews>
    <sheetView tabSelected="1" workbookViewId="0">
      <selection activeCell="I78" sqref="I66:J78"/>
    </sheetView>
  </sheetViews>
  <sheetFormatPr defaultRowHeight="15"/>
  <cols>
    <col min="2" max="2" width="55.42578125" customWidth="1"/>
    <col min="4" max="4" width="12.85546875" customWidth="1"/>
    <col min="5" max="5" width="12.7109375" customWidth="1"/>
    <col min="6" max="6" width="13.7109375" customWidth="1"/>
    <col min="7" max="7" width="12.85546875" customWidth="1"/>
    <col min="8" max="8" width="11.7109375" customWidth="1"/>
  </cols>
  <sheetData>
    <row r="2" spans="1:8" ht="15.75">
      <c r="A2" s="1"/>
      <c r="B2" s="3" t="s">
        <v>49</v>
      </c>
      <c r="C2" s="3"/>
      <c r="D2" s="3"/>
      <c r="E2" s="3"/>
      <c r="F2" s="3"/>
      <c r="G2" s="3"/>
      <c r="H2" s="3"/>
    </row>
    <row r="3" spans="1:8">
      <c r="A3" s="1"/>
      <c r="B3" s="4" t="s">
        <v>0</v>
      </c>
      <c r="C3" s="5">
        <v>2805.8</v>
      </c>
      <c r="D3" s="4" t="s">
        <v>1</v>
      </c>
      <c r="E3" s="1"/>
      <c r="F3" s="1"/>
      <c r="G3" s="1"/>
      <c r="H3" s="1"/>
    </row>
    <row r="4" spans="1:8">
      <c r="A4" s="6"/>
      <c r="B4" s="4" t="s">
        <v>2</v>
      </c>
      <c r="C4" s="5">
        <v>85</v>
      </c>
      <c r="D4" s="4" t="s">
        <v>3</v>
      </c>
      <c r="E4" s="7"/>
      <c r="F4" s="7"/>
      <c r="G4" s="7"/>
      <c r="H4" s="7"/>
    </row>
    <row r="5" spans="1:8" ht="15.75" thickBot="1">
      <c r="A5" s="1"/>
      <c r="B5" s="8"/>
      <c r="C5" s="8"/>
      <c r="D5" s="8"/>
      <c r="E5" s="8"/>
      <c r="F5" s="8"/>
      <c r="G5" s="8"/>
      <c r="H5" s="8"/>
    </row>
    <row r="6" spans="1:8">
      <c r="A6" s="9" t="s">
        <v>4</v>
      </c>
      <c r="B6" s="10" t="s">
        <v>5</v>
      </c>
      <c r="C6" s="10" t="s">
        <v>6</v>
      </c>
      <c r="D6" s="11" t="s">
        <v>40</v>
      </c>
      <c r="E6" s="10" t="s">
        <v>7</v>
      </c>
      <c r="F6" s="10"/>
      <c r="G6" s="11" t="s">
        <v>41</v>
      </c>
      <c r="H6" s="12" t="s">
        <v>42</v>
      </c>
    </row>
    <row r="7" spans="1:8" ht="60">
      <c r="A7" s="13"/>
      <c r="B7" s="14"/>
      <c r="C7" s="14"/>
      <c r="D7" s="14"/>
      <c r="E7" s="15" t="s">
        <v>8</v>
      </c>
      <c r="F7" s="16" t="s">
        <v>9</v>
      </c>
      <c r="G7" s="14"/>
      <c r="H7" s="17"/>
    </row>
    <row r="8" spans="1:8" ht="15" customHeight="1" thickBot="1">
      <c r="A8" s="18">
        <v>1</v>
      </c>
      <c r="B8" s="19">
        <v>2</v>
      </c>
      <c r="C8" s="19">
        <v>3</v>
      </c>
      <c r="D8" s="24">
        <v>4</v>
      </c>
      <c r="E8" s="20">
        <v>5</v>
      </c>
      <c r="F8" s="19">
        <v>6</v>
      </c>
      <c r="G8" s="19">
        <v>7</v>
      </c>
      <c r="H8" s="78">
        <v>8</v>
      </c>
    </row>
    <row r="9" spans="1:8" ht="15.75" thickTop="1">
      <c r="A9" s="21">
        <v>1</v>
      </c>
      <c r="B9" s="22" t="s">
        <v>10</v>
      </c>
      <c r="C9" s="23" t="s">
        <v>11</v>
      </c>
      <c r="D9" s="77">
        <v>78.14</v>
      </c>
      <c r="E9" s="75">
        <v>301.20699999999999</v>
      </c>
      <c r="F9" s="25">
        <f>313.309-1.511+1.821</f>
        <v>313.61900000000003</v>
      </c>
      <c r="G9" s="26">
        <f>E9-F9</f>
        <v>-12.412000000000035</v>
      </c>
      <c r="H9" s="26">
        <f>D9+E9-F9</f>
        <v>65.727999999999952</v>
      </c>
    </row>
    <row r="10" spans="1:8">
      <c r="A10" s="21">
        <v>2</v>
      </c>
      <c r="B10" s="22" t="s">
        <v>12</v>
      </c>
      <c r="C10" s="23" t="s">
        <v>11</v>
      </c>
      <c r="D10" s="77">
        <v>65.239999999999995</v>
      </c>
      <c r="E10" s="75">
        <v>201.25399999999999</v>
      </c>
      <c r="F10" s="25">
        <f>206.314-0.988</f>
        <v>205.32599999999999</v>
      </c>
      <c r="G10" s="26">
        <f>E10-F10</f>
        <v>-4.0720000000000027</v>
      </c>
      <c r="H10" s="27">
        <f t="shared" ref="H10:H25" si="0">D10+E10-F10</f>
        <v>61.167999999999978</v>
      </c>
    </row>
    <row r="11" spans="1:8">
      <c r="A11" s="21">
        <v>3</v>
      </c>
      <c r="B11" s="22" t="s">
        <v>13</v>
      </c>
      <c r="C11" s="23" t="s">
        <v>11</v>
      </c>
      <c r="D11" s="77">
        <v>41.21</v>
      </c>
      <c r="E11" s="75">
        <v>136.37100000000001</v>
      </c>
      <c r="F11" s="25">
        <f>140.887+0.814</f>
        <v>141.70099999999999</v>
      </c>
      <c r="G11" s="26">
        <f t="shared" ref="G11:G14" si="1">E11-F11</f>
        <v>-5.3299999999999841</v>
      </c>
      <c r="H11" s="27">
        <f t="shared" si="0"/>
        <v>35.880000000000024</v>
      </c>
    </row>
    <row r="12" spans="1:8">
      <c r="A12" s="21">
        <v>4</v>
      </c>
      <c r="B12" s="28" t="s">
        <v>14</v>
      </c>
      <c r="C12" s="23" t="s">
        <v>11</v>
      </c>
      <c r="D12" s="77">
        <v>32.75</v>
      </c>
      <c r="E12" s="75">
        <v>112.684</v>
      </c>
      <c r="F12" s="25">
        <f>116.461+0.673</f>
        <v>117.134</v>
      </c>
      <c r="G12" s="26">
        <f t="shared" si="1"/>
        <v>-4.4500000000000028</v>
      </c>
      <c r="H12" s="27">
        <f t="shared" si="0"/>
        <v>28.299999999999997</v>
      </c>
    </row>
    <row r="13" spans="1:8">
      <c r="A13" s="21">
        <v>5</v>
      </c>
      <c r="B13" s="28" t="s">
        <v>15</v>
      </c>
      <c r="C13" s="23" t="s">
        <v>11</v>
      </c>
      <c r="D13" s="77">
        <v>20.54</v>
      </c>
      <c r="E13" s="75">
        <v>69.582999999999998</v>
      </c>
      <c r="F13" s="25">
        <f>71.882+0.415</f>
        <v>72.297000000000011</v>
      </c>
      <c r="G13" s="26">
        <f t="shared" si="1"/>
        <v>-2.7140000000000128</v>
      </c>
      <c r="H13" s="27">
        <f t="shared" si="0"/>
        <v>17.825999999999979</v>
      </c>
    </row>
    <row r="14" spans="1:8">
      <c r="A14" s="21">
        <v>6</v>
      </c>
      <c r="B14" s="28" t="s">
        <v>16</v>
      </c>
      <c r="C14" s="23" t="s">
        <v>11</v>
      </c>
      <c r="D14" s="77">
        <v>17.899999999999999</v>
      </c>
      <c r="E14" s="75">
        <v>57.152000000000001</v>
      </c>
      <c r="F14" s="25">
        <v>60.646999999999998</v>
      </c>
      <c r="G14" s="26">
        <f t="shared" si="1"/>
        <v>-3.4949999999999974</v>
      </c>
      <c r="H14" s="27">
        <f t="shared" si="0"/>
        <v>14.404999999999994</v>
      </c>
    </row>
    <row r="15" spans="1:8">
      <c r="A15" s="21">
        <v>7</v>
      </c>
      <c r="B15" s="28" t="s">
        <v>17</v>
      </c>
      <c r="C15" s="23" t="s">
        <v>11</v>
      </c>
      <c r="D15" s="77">
        <v>0.86</v>
      </c>
      <c r="E15" s="75"/>
      <c r="F15" s="25">
        <v>7.0000000000000007E-2</v>
      </c>
      <c r="G15" s="26">
        <f>E15-F15</f>
        <v>-7.0000000000000007E-2</v>
      </c>
      <c r="H15" s="27">
        <f t="shared" si="0"/>
        <v>0.79</v>
      </c>
    </row>
    <row r="16" spans="1:8">
      <c r="A16" s="21">
        <v>8</v>
      </c>
      <c r="B16" s="28" t="s">
        <v>18</v>
      </c>
      <c r="C16" s="23" t="s">
        <v>11</v>
      </c>
      <c r="D16" s="77">
        <v>27.91</v>
      </c>
      <c r="E16" s="75">
        <v>95.813000000000002</v>
      </c>
      <c r="F16" s="25">
        <v>99.054000000000002</v>
      </c>
      <c r="G16" s="26">
        <f t="shared" ref="G16:G25" si="2">E16-F16</f>
        <v>-3.2409999999999997</v>
      </c>
      <c r="H16" s="27">
        <f t="shared" si="0"/>
        <v>24.668999999999997</v>
      </c>
    </row>
    <row r="17" spans="1:8">
      <c r="A17" s="21">
        <v>9</v>
      </c>
      <c r="B17" s="28" t="s">
        <v>19</v>
      </c>
      <c r="C17" s="23" t="s">
        <v>11</v>
      </c>
      <c r="D17" s="77">
        <v>61.87</v>
      </c>
      <c r="E17" s="75">
        <v>217.17099999999999</v>
      </c>
      <c r="F17" s="25">
        <v>222.381</v>
      </c>
      <c r="G17" s="26">
        <f t="shared" si="2"/>
        <v>-5.210000000000008</v>
      </c>
      <c r="H17" s="27">
        <f t="shared" si="0"/>
        <v>56.66</v>
      </c>
    </row>
    <row r="18" spans="1:8">
      <c r="A18" s="21">
        <v>10</v>
      </c>
      <c r="B18" s="28" t="s">
        <v>20</v>
      </c>
      <c r="C18" s="23" t="s">
        <v>11</v>
      </c>
      <c r="D18" s="77">
        <v>22.25</v>
      </c>
      <c r="E18" s="75">
        <v>77.992999999999995</v>
      </c>
      <c r="F18" s="25">
        <v>79.831000000000003</v>
      </c>
      <c r="G18" s="26">
        <f t="shared" si="2"/>
        <v>-1.8380000000000081</v>
      </c>
      <c r="H18" s="27">
        <f t="shared" si="0"/>
        <v>20.411999999999992</v>
      </c>
    </row>
    <row r="19" spans="1:8">
      <c r="A19" s="21">
        <v>11</v>
      </c>
      <c r="B19" s="28" t="s">
        <v>37</v>
      </c>
      <c r="C19" s="23" t="s">
        <v>11</v>
      </c>
      <c r="D19" s="77">
        <v>0.02</v>
      </c>
      <c r="E19" s="75"/>
      <c r="F19" s="25"/>
      <c r="G19" s="26">
        <f t="shared" si="2"/>
        <v>0</v>
      </c>
      <c r="H19" s="27">
        <f t="shared" si="0"/>
        <v>0.02</v>
      </c>
    </row>
    <row r="20" spans="1:8">
      <c r="A20" s="21">
        <v>12</v>
      </c>
      <c r="B20" s="28" t="s">
        <v>39</v>
      </c>
      <c r="C20" s="23" t="s">
        <v>11</v>
      </c>
      <c r="D20" s="77">
        <v>1.61</v>
      </c>
      <c r="E20" s="75">
        <v>10.422000000000001</v>
      </c>
      <c r="F20" s="25">
        <f>10.653</f>
        <v>10.653</v>
      </c>
      <c r="G20" s="26">
        <f t="shared" si="2"/>
        <v>-0.23099999999999987</v>
      </c>
      <c r="H20" s="27">
        <f t="shared" si="0"/>
        <v>1.3789999999999996</v>
      </c>
    </row>
    <row r="21" spans="1:8">
      <c r="A21" s="21">
        <v>13</v>
      </c>
      <c r="B21" s="28" t="s">
        <v>21</v>
      </c>
      <c r="C21" s="23" t="s">
        <v>11</v>
      </c>
      <c r="D21" s="77">
        <v>0.54</v>
      </c>
      <c r="E21" s="75">
        <v>7.4329999999999998</v>
      </c>
      <c r="F21" s="25">
        <v>7.1950000000000003</v>
      </c>
      <c r="G21" s="26">
        <f t="shared" si="2"/>
        <v>0.23799999999999955</v>
      </c>
      <c r="H21" s="27">
        <f t="shared" si="0"/>
        <v>0.77799999999999958</v>
      </c>
    </row>
    <row r="22" spans="1:8">
      <c r="A22" s="86">
        <v>14</v>
      </c>
      <c r="B22" s="87" t="s">
        <v>43</v>
      </c>
      <c r="C22" s="23" t="s">
        <v>11</v>
      </c>
      <c r="D22" s="77">
        <v>0.69</v>
      </c>
      <c r="E22" s="88">
        <v>4.49</v>
      </c>
      <c r="F22" s="89">
        <v>4.5339999999999998</v>
      </c>
      <c r="G22" s="90">
        <f t="shared" si="2"/>
        <v>-4.3999999999999595E-2</v>
      </c>
      <c r="H22" s="27">
        <f t="shared" si="0"/>
        <v>0.64599999999999991</v>
      </c>
    </row>
    <row r="23" spans="1:8">
      <c r="A23" s="86">
        <v>15</v>
      </c>
      <c r="B23" s="87" t="s">
        <v>44</v>
      </c>
      <c r="C23" s="23" t="s">
        <v>11</v>
      </c>
      <c r="D23" s="77">
        <v>0.83</v>
      </c>
      <c r="E23" s="88">
        <v>5.4710000000000001</v>
      </c>
      <c r="F23" s="89">
        <v>5.5309999999999997</v>
      </c>
      <c r="G23" s="90">
        <f t="shared" si="2"/>
        <v>-5.9999999999999609E-2</v>
      </c>
      <c r="H23" s="27">
        <f t="shared" si="0"/>
        <v>0.77000000000000046</v>
      </c>
    </row>
    <row r="24" spans="1:8">
      <c r="A24" s="86">
        <v>16</v>
      </c>
      <c r="B24" s="87" t="s">
        <v>45</v>
      </c>
      <c r="C24" s="23" t="s">
        <v>11</v>
      </c>
      <c r="D24" s="77">
        <v>2.81</v>
      </c>
      <c r="E24" s="88">
        <v>10.099</v>
      </c>
      <c r="F24" s="89">
        <v>10.821</v>
      </c>
      <c r="G24" s="90">
        <f t="shared" si="2"/>
        <v>-0.72199999999999953</v>
      </c>
      <c r="H24" s="27">
        <f t="shared" si="0"/>
        <v>2.088000000000001</v>
      </c>
    </row>
    <row r="25" spans="1:8">
      <c r="A25" s="86">
        <v>17</v>
      </c>
      <c r="B25" s="87" t="s">
        <v>46</v>
      </c>
      <c r="C25" s="23" t="s">
        <v>11</v>
      </c>
      <c r="D25" s="77">
        <v>6.05</v>
      </c>
      <c r="E25" s="88">
        <v>21.74</v>
      </c>
      <c r="F25" s="89">
        <v>23.294</v>
      </c>
      <c r="G25" s="90">
        <f t="shared" si="2"/>
        <v>-1.554000000000002</v>
      </c>
      <c r="H25" s="27">
        <f t="shared" si="0"/>
        <v>4.4959999999999987</v>
      </c>
    </row>
    <row r="26" spans="1:8" ht="15.75" thickBot="1">
      <c r="A26" s="29"/>
      <c r="B26" s="30" t="s">
        <v>22</v>
      </c>
      <c r="C26" s="23" t="s">
        <v>11</v>
      </c>
      <c r="D26">
        <f>SUM(D9:D25)</f>
        <v>381.22</v>
      </c>
      <c r="E26" s="31">
        <f>SUM(E9:E25)</f>
        <v>1328.8829999999998</v>
      </c>
      <c r="F26" s="31">
        <f>SUM(F9:F25)</f>
        <v>1374.0880000000002</v>
      </c>
      <c r="G26" s="31">
        <f>SUM(G9:G25)</f>
        <v>-45.205000000000055</v>
      </c>
      <c r="H26" s="32">
        <f>SUM(H9:H25)</f>
        <v>336.01499999999993</v>
      </c>
    </row>
    <row r="27" spans="1:8" ht="15.75" thickBot="1">
      <c r="A27" s="33" t="s">
        <v>50</v>
      </c>
      <c r="B27" s="33"/>
      <c r="C27" s="33"/>
      <c r="D27" s="33"/>
      <c r="E27" s="33"/>
      <c r="F27" s="33"/>
      <c r="G27" s="33"/>
      <c r="H27" s="33"/>
    </row>
    <row r="28" spans="1:8">
      <c r="A28" s="34">
        <v>1</v>
      </c>
      <c r="B28" s="35" t="s">
        <v>23</v>
      </c>
      <c r="C28" s="36" t="s">
        <v>27</v>
      </c>
      <c r="D28" s="37"/>
      <c r="E28" s="37"/>
      <c r="F28" s="37"/>
      <c r="G28" s="37"/>
      <c r="H28" s="38">
        <v>14096</v>
      </c>
    </row>
    <row r="29" spans="1:8">
      <c r="A29" s="21">
        <v>2</v>
      </c>
      <c r="B29" s="39" t="s">
        <v>24</v>
      </c>
      <c r="C29" s="40" t="s">
        <v>25</v>
      </c>
      <c r="D29" s="41"/>
      <c r="E29" s="41"/>
      <c r="F29" s="41"/>
      <c r="G29" s="41"/>
      <c r="H29" s="42">
        <v>4375</v>
      </c>
    </row>
    <row r="30" spans="1:8">
      <c r="A30" s="21">
        <v>3</v>
      </c>
      <c r="B30" s="39" t="s">
        <v>26</v>
      </c>
      <c r="C30" s="40" t="s">
        <v>27</v>
      </c>
      <c r="D30" s="41"/>
      <c r="E30" s="41"/>
      <c r="F30" s="41"/>
      <c r="G30" s="41"/>
      <c r="H30" s="42">
        <v>122.28</v>
      </c>
    </row>
    <row r="31" spans="1:8">
      <c r="A31" s="21">
        <v>4</v>
      </c>
      <c r="B31" s="39" t="s">
        <v>28</v>
      </c>
      <c r="C31" s="40" t="s">
        <v>27</v>
      </c>
      <c r="D31" s="41"/>
      <c r="E31" s="41"/>
      <c r="F31" s="41"/>
      <c r="G31" s="41"/>
      <c r="H31" s="42">
        <v>23</v>
      </c>
    </row>
    <row r="32" spans="1:8">
      <c r="A32" s="21">
        <v>5</v>
      </c>
      <c r="B32" s="39" t="s">
        <v>29</v>
      </c>
      <c r="C32" s="40" t="s">
        <v>30</v>
      </c>
      <c r="D32" s="41"/>
      <c r="E32" s="41"/>
      <c r="F32" s="41"/>
      <c r="G32" s="41"/>
      <c r="H32" s="42">
        <v>31</v>
      </c>
    </row>
    <row r="33" spans="1:8" ht="15.75" thickBot="1">
      <c r="A33" s="43">
        <v>6</v>
      </c>
      <c r="B33" s="44" t="s">
        <v>31</v>
      </c>
      <c r="C33" s="45" t="s">
        <v>30</v>
      </c>
      <c r="D33" s="46"/>
      <c r="E33" s="46"/>
      <c r="F33" s="46"/>
      <c r="G33" s="46"/>
      <c r="H33" s="47">
        <v>31</v>
      </c>
    </row>
    <row r="34" spans="1:8" ht="15" customHeight="1" thickBot="1">
      <c r="A34" s="48"/>
      <c r="B34" s="48"/>
      <c r="C34" s="48"/>
      <c r="D34" s="48"/>
      <c r="E34" s="48"/>
      <c r="F34" s="48"/>
      <c r="G34" s="48"/>
      <c r="H34" s="48"/>
    </row>
    <row r="35" spans="1:8">
      <c r="A35" s="49" t="s">
        <v>4</v>
      </c>
      <c r="B35" s="50" t="s">
        <v>51</v>
      </c>
      <c r="C35" s="50"/>
      <c r="D35" s="50"/>
      <c r="E35" s="50"/>
      <c r="F35" s="51" t="s">
        <v>32</v>
      </c>
      <c r="G35" s="2"/>
      <c r="H35" s="2"/>
    </row>
    <row r="36" spans="1:8">
      <c r="A36" s="52">
        <v>1</v>
      </c>
      <c r="B36" s="55" t="s">
        <v>52</v>
      </c>
      <c r="C36" s="56"/>
      <c r="D36" s="56"/>
      <c r="E36" s="57"/>
      <c r="F36" s="53">
        <v>4</v>
      </c>
      <c r="G36" s="2"/>
      <c r="H36" s="2"/>
    </row>
    <row r="37" spans="1:8" ht="15" customHeight="1">
      <c r="A37" s="54">
        <v>2</v>
      </c>
      <c r="B37" s="55" t="s">
        <v>53</v>
      </c>
      <c r="C37" s="56"/>
      <c r="D37" s="56"/>
      <c r="E37" s="57"/>
      <c r="F37" s="58">
        <v>42</v>
      </c>
      <c r="G37" s="2"/>
      <c r="H37" s="2"/>
    </row>
    <row r="38" spans="1:8">
      <c r="A38" s="54">
        <v>3</v>
      </c>
      <c r="B38" s="55" t="s">
        <v>54</v>
      </c>
      <c r="C38" s="56"/>
      <c r="D38" s="56"/>
      <c r="E38" s="57"/>
      <c r="F38" s="58">
        <v>14.61</v>
      </c>
      <c r="G38" s="2"/>
      <c r="H38" s="2"/>
    </row>
    <row r="39" spans="1:8">
      <c r="A39" s="54">
        <v>5</v>
      </c>
      <c r="B39" s="79" t="s">
        <v>55</v>
      </c>
      <c r="C39" s="80"/>
      <c r="D39" s="80"/>
      <c r="E39" s="81"/>
      <c r="F39" s="58">
        <v>2</v>
      </c>
      <c r="G39" s="2"/>
      <c r="H39" s="2"/>
    </row>
    <row r="40" spans="1:8">
      <c r="A40" s="54">
        <v>8</v>
      </c>
      <c r="B40" t="s">
        <v>47</v>
      </c>
      <c r="C40" s="82"/>
      <c r="D40" s="82"/>
      <c r="E40" s="83"/>
      <c r="F40" s="58">
        <v>18.86</v>
      </c>
      <c r="G40" s="2"/>
      <c r="H40" s="2"/>
    </row>
    <row r="41" spans="1:8">
      <c r="A41" s="54">
        <v>10</v>
      </c>
      <c r="B41" t="s">
        <v>38</v>
      </c>
      <c r="C41" s="84"/>
      <c r="D41" s="84"/>
      <c r="E41" s="85"/>
      <c r="F41" s="58">
        <v>1.22</v>
      </c>
      <c r="G41" s="2"/>
      <c r="H41" s="2"/>
    </row>
    <row r="42" spans="1:8" ht="15.75" thickBot="1">
      <c r="A42" s="59"/>
      <c r="B42" s="60" t="s">
        <v>33</v>
      </c>
      <c r="C42" s="61"/>
      <c r="D42" s="61"/>
      <c r="E42" s="61"/>
      <c r="F42" s="58">
        <f>SUM(F36:F41)</f>
        <v>82.69</v>
      </c>
      <c r="G42" s="76"/>
      <c r="H42" s="2"/>
    </row>
    <row r="43" spans="1:8" ht="15.75" thickBot="1">
      <c r="A43" s="63"/>
      <c r="B43" s="64" t="s">
        <v>34</v>
      </c>
      <c r="C43" s="65"/>
      <c r="D43" s="66"/>
      <c r="E43" s="67"/>
      <c r="F43" s="62"/>
      <c r="G43" s="2"/>
      <c r="H43" s="2"/>
    </row>
    <row r="44" spans="1:8" ht="15.75" thickBot="1">
      <c r="A44" s="43"/>
      <c r="B44" s="68" t="s">
        <v>48</v>
      </c>
      <c r="C44" s="70" t="s">
        <v>11</v>
      </c>
      <c r="D44" s="68"/>
      <c r="E44" s="69">
        <v>-62.03</v>
      </c>
      <c r="F44" s="71"/>
      <c r="G44" s="71"/>
      <c r="H44" s="71"/>
    </row>
    <row r="45" spans="1:8" ht="15.75" thickBot="1">
      <c r="A45" s="43"/>
      <c r="B45" s="68" t="s">
        <v>56</v>
      </c>
      <c r="C45" s="70" t="s">
        <v>11</v>
      </c>
      <c r="D45" s="68"/>
      <c r="E45" s="72">
        <v>201.25</v>
      </c>
    </row>
    <row r="46" spans="1:8" ht="15.75" thickBot="1">
      <c r="A46" s="43"/>
      <c r="B46" s="68" t="s">
        <v>35</v>
      </c>
      <c r="C46" s="70" t="s">
        <v>11</v>
      </c>
      <c r="D46" s="68"/>
      <c r="E46" s="73">
        <f>F42</f>
        <v>82.69</v>
      </c>
    </row>
    <row r="47" spans="1:8" ht="15.75" thickBot="1">
      <c r="A47" s="43"/>
      <c r="B47" s="68" t="s">
        <v>57</v>
      </c>
      <c r="C47" s="70" t="s">
        <v>11</v>
      </c>
      <c r="D47" s="68"/>
      <c r="E47" s="72">
        <f>E44+E46-E45</f>
        <v>-180.59</v>
      </c>
    </row>
    <row r="51" spans="2:4">
      <c r="B51" s="74" t="s">
        <v>36</v>
      </c>
      <c r="C51" s="74"/>
      <c r="D51" s="74"/>
    </row>
    <row r="53" spans="2:4" ht="15" customHeight="1"/>
    <row r="63" spans="2:4" ht="15" customHeight="1"/>
    <row r="64" spans="2:4" ht="139.5" customHeight="1"/>
    <row r="105" spans="9:9">
      <c r="I105" s="77"/>
    </row>
    <row r="106" spans="9:9">
      <c r="I106" s="77"/>
    </row>
    <row r="107" spans="9:9" ht="15" customHeight="1">
      <c r="I107" s="77"/>
    </row>
    <row r="108" spans="9:9">
      <c r="I108" s="77"/>
    </row>
    <row r="109" spans="9:9">
      <c r="I109" s="77"/>
    </row>
    <row r="110" spans="9:9">
      <c r="I110" s="77"/>
    </row>
    <row r="111" spans="9:9">
      <c r="I111" s="77"/>
    </row>
    <row r="112" spans="9:9">
      <c r="I112" s="77"/>
    </row>
    <row r="113" spans="9:9">
      <c r="I113" s="77"/>
    </row>
    <row r="114" spans="9:9">
      <c r="I114" s="77"/>
    </row>
    <row r="115" spans="9:9" ht="15" customHeight="1">
      <c r="I115" s="77"/>
    </row>
    <row r="116" spans="9:9" ht="134.25" customHeight="1">
      <c r="I116" s="77"/>
    </row>
    <row r="117" spans="9:9">
      <c r="I117" s="77"/>
    </row>
    <row r="145" ht="15" customHeight="1"/>
    <row r="160" ht="15" customHeight="1"/>
    <row r="168" ht="15" customHeight="1"/>
    <row r="169" ht="159" customHeight="1"/>
    <row r="195" ht="15" customHeight="1"/>
    <row r="197" ht="15" customHeight="1"/>
    <row r="198" ht="21" customHeight="1"/>
    <row r="200" ht="15" customHeight="1"/>
    <row r="216" ht="15" customHeight="1"/>
    <row r="235" ht="15" customHeight="1"/>
    <row r="236" ht="103.5" customHeight="1"/>
    <row r="266" ht="15" customHeight="1"/>
    <row r="269" ht="15" customHeight="1"/>
    <row r="285" ht="15" customHeight="1"/>
  </sheetData>
  <mergeCells count="23">
    <mergeCell ref="B42:E42"/>
    <mergeCell ref="B51:D51"/>
    <mergeCell ref="D33:G33"/>
    <mergeCell ref="B35:E35"/>
    <mergeCell ref="B36:E36"/>
    <mergeCell ref="B37:E37"/>
    <mergeCell ref="B38:E38"/>
    <mergeCell ref="B39:E39"/>
    <mergeCell ref="A27:H27"/>
    <mergeCell ref="D28:G28"/>
    <mergeCell ref="D29:G29"/>
    <mergeCell ref="D30:G30"/>
    <mergeCell ref="D31:G31"/>
    <mergeCell ref="D32:G32"/>
    <mergeCell ref="B5:H5"/>
    <mergeCell ref="A6:A7"/>
    <mergeCell ref="B6:B7"/>
    <mergeCell ref="C6:C7"/>
    <mergeCell ref="D6:D7"/>
    <mergeCell ref="E6:F6"/>
    <mergeCell ref="G6:G7"/>
    <mergeCell ref="H6:H7"/>
    <mergeCell ref="B2:H2"/>
  </mergeCells>
  <pageMargins left="0" right="0" top="0" bottom="0" header="0.31496062992125984" footer="0.31496062992125984"/>
  <pageSetup paperSize="9" scale="7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2019-03-13T03:22:56Z</dcterms:created>
  <dcterms:modified xsi:type="dcterms:W3CDTF">2019-03-13T03:24:15Z</dcterms:modified>
</cp:coreProperties>
</file>